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Model-SAC9-2D\Excell\"/>
    </mc:Choice>
  </mc:AlternateContent>
  <xr:revisionPtr revIDLastSave="0" documentId="13_ncr:1_{E2AEDFF6-A17A-4361-9B50-E66410ADA2FC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Sheet1!$A$1:$K$25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J9" i="1"/>
  <c r="K8" i="1"/>
  <c r="C8" i="1"/>
  <c r="D8" i="1"/>
  <c r="E8" i="1"/>
  <c r="F8" i="1"/>
  <c r="G8" i="1"/>
  <c r="H8" i="1"/>
  <c r="I8" i="1"/>
  <c r="J8" i="1"/>
  <c r="B8" i="1"/>
  <c r="K7" i="1"/>
  <c r="C7" i="1"/>
  <c r="D7" i="1"/>
  <c r="E7" i="1"/>
  <c r="F7" i="1"/>
  <c r="G7" i="1"/>
  <c r="H7" i="1"/>
  <c r="I7" i="1"/>
  <c r="J7" i="1"/>
  <c r="B7" i="1"/>
  <c r="K5" i="1"/>
  <c r="K13" i="1" l="1"/>
  <c r="C14" i="1" l="1"/>
  <c r="C13" i="1"/>
  <c r="D13" i="1" s="1"/>
  <c r="E13" i="1" s="1"/>
  <c r="F14" i="1"/>
  <c r="F13" i="1"/>
  <c r="G14" i="1"/>
  <c r="G13" i="1"/>
  <c r="I13" i="1" l="1"/>
  <c r="H13" i="1"/>
  <c r="D14" i="1"/>
  <c r="E14" i="1"/>
  <c r="H14" i="1" s="1"/>
  <c r="I14" i="1" l="1"/>
</calcChain>
</file>

<file path=xl/sharedStrings.xml><?xml version="1.0" encoding="utf-8"?>
<sst xmlns="http://schemas.openxmlformats.org/spreadsheetml/2006/main" count="27" uniqueCount="24">
  <si>
    <t>Phi-OPS</t>
  </si>
  <si>
    <t>Story</t>
  </si>
  <si>
    <t>Mass ( Kg.Sec^2 / m )</t>
  </si>
  <si>
    <t>S</t>
  </si>
  <si>
    <t>µ*Ф</t>
  </si>
  <si>
    <t>1+µ*Ф</t>
  </si>
  <si>
    <r>
      <t xml:space="preserve">f
</t>
    </r>
    <r>
      <rPr>
        <sz val="16"/>
        <color theme="1"/>
        <rFont val="Calibri"/>
        <family val="2"/>
      </rPr>
      <t>ωd/ω0</t>
    </r>
  </si>
  <si>
    <t>ξ</t>
  </si>
  <si>
    <t>M
TMD</t>
  </si>
  <si>
    <t>C
TMD</t>
  </si>
  <si>
    <t>K
TMD</t>
  </si>
  <si>
    <t xml:space="preserve">µ
 نسبت  جرمی </t>
  </si>
  <si>
    <t>β
درصد میرایی سازه</t>
  </si>
  <si>
    <t>f</t>
  </si>
  <si>
    <r>
      <t>M.</t>
    </r>
    <r>
      <rPr>
        <b/>
        <sz val="11"/>
        <color theme="1"/>
        <rFont val="Symbol"/>
        <family val="1"/>
        <charset val="2"/>
      </rPr>
      <t>f</t>
    </r>
  </si>
  <si>
    <r>
      <t>M.</t>
    </r>
    <r>
      <rPr>
        <b/>
        <sz val="11"/>
        <color theme="1"/>
        <rFont val="Symbol"/>
        <family val="1"/>
        <charset val="2"/>
      </rPr>
      <t>f</t>
    </r>
    <r>
      <rPr>
        <b/>
        <sz val="11"/>
        <color theme="1"/>
        <rFont val="Calibri"/>
        <family val="2"/>
      </rPr>
      <t>^2</t>
    </r>
  </si>
  <si>
    <t>M1</t>
  </si>
  <si>
    <t>Period</t>
  </si>
  <si>
    <r>
      <t>W</t>
    </r>
    <r>
      <rPr>
        <b/>
        <sz val="12"/>
        <color theme="1"/>
        <rFont val="Calibri"/>
        <family val="2"/>
        <scheme val="minor"/>
      </rPr>
      <t>0</t>
    </r>
  </si>
  <si>
    <t>بازه انتخابی</t>
  </si>
  <si>
    <t>[3000-57000]</t>
  </si>
  <si>
    <t>[8000-1000000]</t>
  </si>
  <si>
    <t>[1000-1000000]</t>
  </si>
  <si>
    <r>
      <rPr>
        <b/>
        <sz val="12"/>
        <color theme="1"/>
        <rFont val="Calibri"/>
        <family val="2"/>
      </rPr>
      <t>µ</t>
    </r>
    <r>
      <rPr>
        <b/>
        <sz val="12"/>
        <color theme="1"/>
        <rFont val="Calibri"/>
        <family val="2"/>
        <scheme val="minor"/>
      </rPr>
      <t xml:space="preserve">
 نسبت  جرمی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</si>
</sst>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Symbol"/>
      <family val="1"/>
      <charset val="2"/>
    </font>
    <font>
      <b/>
      <sz val="11"/>
      <color theme="1"/>
      <name val="Symbol"/>
      <family val="1"/>
      <charset val="2"/>
    </font>
    <font>
      <b/>
      <sz val="18"/>
      <color theme="1"/>
      <name val="Symbol"/>
      <family val="1"/>
      <charset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5" fontId="8" fillId="2" borderId="0" xfId="0" applyNumberFormat="1" applyFont="1" applyFill="1" applyAlignment="1">
      <alignment horizontal="center" vertical="center"/>
    </xf>
    <xf numFmtId="166" fontId="8" fillId="2" borderId="0" xfId="0" applyNumberFormat="1" applyFont="1" applyFill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10</xdr:row>
      <xdr:rowOff>190501</xdr:rowOff>
    </xdr:from>
    <xdr:to>
      <xdr:col>3</xdr:col>
      <xdr:colOff>828675</xdr:colOff>
      <xdr:row>10</xdr:row>
      <xdr:rowOff>1190625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16E2CD-7512-4A56-B78E-57C40163CC7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/>
        <a:srcRect t="9912" r="14350" b="62817"/>
        <a:stretch/>
      </xdr:blipFill>
      <xdr:spPr bwMode="auto">
        <a:xfrm>
          <a:off x="247650" y="2657476"/>
          <a:ext cx="3800475" cy="100012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4</xdr:col>
      <xdr:colOff>742950</xdr:colOff>
      <xdr:row>10</xdr:row>
      <xdr:rowOff>200025</xdr:rowOff>
    </xdr:from>
    <xdr:to>
      <xdr:col>8</xdr:col>
      <xdr:colOff>314325</xdr:colOff>
      <xdr:row>10</xdr:row>
      <xdr:rowOff>1228724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97CE9A6-932A-43AE-A0FF-C34E783E3DE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/>
        <a:srcRect l="10948" t="63416" r="19931" b="8534"/>
        <a:stretch/>
      </xdr:blipFill>
      <xdr:spPr bwMode="auto">
        <a:xfrm>
          <a:off x="4762500" y="2667000"/>
          <a:ext cx="3067050" cy="1028699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6</xdr:col>
      <xdr:colOff>19051</xdr:colOff>
      <xdr:row>14</xdr:row>
      <xdr:rowOff>29416</xdr:rowOff>
    </xdr:from>
    <xdr:to>
      <xdr:col>9</xdr:col>
      <xdr:colOff>733425</xdr:colOff>
      <xdr:row>25</xdr:row>
      <xdr:rowOff>15317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795C47F-D67E-42D8-8987-25ACB81690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r="16425"/>
        <a:stretch/>
      </xdr:blipFill>
      <xdr:spPr>
        <a:xfrm>
          <a:off x="6048376" y="5496766"/>
          <a:ext cx="3295649" cy="2348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topLeftCell="A4" workbookViewId="0">
      <selection activeCell="F20" sqref="D20:F20"/>
    </sheetView>
  </sheetViews>
  <sheetFormatPr defaultRowHeight="15" x14ac:dyDescent="0.25"/>
  <cols>
    <col min="1" max="1" width="20.7109375" style="2" customWidth="1"/>
    <col min="2" max="2" width="16.140625" style="2" customWidth="1"/>
    <col min="3" max="3" width="11.42578125" style="2" customWidth="1"/>
    <col min="4" max="4" width="14.42578125" style="2" customWidth="1"/>
    <col min="5" max="5" width="14.140625" style="2" customWidth="1"/>
    <col min="6" max="6" width="13.5703125" style="2" customWidth="1"/>
    <col min="7" max="7" width="12.28515625" style="2" customWidth="1"/>
    <col min="8" max="8" width="12.42578125" style="2" customWidth="1"/>
    <col min="9" max="9" width="14" style="2" customWidth="1"/>
    <col min="10" max="10" width="12.5703125" style="2" customWidth="1"/>
    <col min="11" max="11" width="13.140625" style="2" customWidth="1"/>
    <col min="12" max="12" width="9.140625" style="2"/>
    <col min="13" max="13" width="13.5703125" style="2" customWidth="1"/>
    <col min="14" max="16384" width="9.140625" style="2"/>
  </cols>
  <sheetData>
    <row r="1" spans="1:11" ht="22.5" customHeight="1" x14ac:dyDescent="0.25">
      <c r="A1" s="15" t="s">
        <v>1</v>
      </c>
      <c r="B1" s="15">
        <v>1</v>
      </c>
      <c r="C1" s="15">
        <v>2</v>
      </c>
      <c r="D1" s="15">
        <v>3</v>
      </c>
      <c r="E1" s="15">
        <v>4</v>
      </c>
      <c r="F1" s="15">
        <v>5</v>
      </c>
      <c r="G1" s="15">
        <v>6</v>
      </c>
      <c r="H1" s="15">
        <v>7</v>
      </c>
      <c r="I1" s="15">
        <v>8</v>
      </c>
      <c r="J1" s="15">
        <v>9</v>
      </c>
    </row>
    <row r="2" spans="1:11" x14ac:dyDescent="0.25">
      <c r="A2" s="3" t="s">
        <v>0</v>
      </c>
      <c r="B2" s="2">
        <v>-3.56583E-4</v>
      </c>
      <c r="C2" s="2">
        <v>-6.0845500000000004E-4</v>
      </c>
      <c r="D2" s="2">
        <v>-8.6157699999999998E-4</v>
      </c>
      <c r="E2" s="2">
        <v>-1.1206199999999999E-3</v>
      </c>
      <c r="F2" s="2">
        <v>-1.3669800000000001E-3</v>
      </c>
      <c r="G2" s="2">
        <v>-1.5965700000000001E-3</v>
      </c>
      <c r="H2" s="2">
        <v>-1.82832E-3</v>
      </c>
      <c r="I2" s="2">
        <v>-2.0522800000000001E-3</v>
      </c>
      <c r="J2" s="2">
        <v>-2.2252800000000001E-3</v>
      </c>
    </row>
    <row r="3" spans="1:11" ht="21.75" x14ac:dyDescent="0.25">
      <c r="A3" s="3"/>
      <c r="B3" s="1"/>
      <c r="C3" s="1"/>
      <c r="D3" s="1"/>
      <c r="E3" s="1"/>
      <c r="F3" s="1"/>
      <c r="G3" s="1"/>
      <c r="H3" s="1"/>
      <c r="I3" s="1"/>
      <c r="J3" s="1"/>
      <c r="K3" s="22" t="s">
        <v>3</v>
      </c>
    </row>
    <row r="4" spans="1:11" ht="9.75" customHeight="1" x14ac:dyDescent="0.25">
      <c r="A4" s="3"/>
    </row>
    <row r="5" spans="1:11" ht="18.75" x14ac:dyDescent="0.25">
      <c r="A5" s="3" t="s">
        <v>2</v>
      </c>
      <c r="B5" s="13">
        <v>51402</v>
      </c>
      <c r="C5" s="13">
        <v>50494</v>
      </c>
      <c r="D5" s="13">
        <v>50494</v>
      </c>
      <c r="E5" s="13">
        <v>50494</v>
      </c>
      <c r="F5" s="13">
        <v>50494</v>
      </c>
      <c r="G5" s="13">
        <v>50494</v>
      </c>
      <c r="H5" s="13">
        <v>50494</v>
      </c>
      <c r="I5" s="13">
        <v>50494</v>
      </c>
      <c r="J5" s="13">
        <v>54393</v>
      </c>
      <c r="K5" s="26">
        <f>SUM(B5:J5)</f>
        <v>459253</v>
      </c>
    </row>
    <row r="6" spans="1:11" ht="27" customHeight="1" x14ac:dyDescent="0.25">
      <c r="A6" s="3"/>
    </row>
    <row r="7" spans="1:11" ht="18.75" x14ac:dyDescent="0.25">
      <c r="A7" s="3" t="s">
        <v>14</v>
      </c>
      <c r="B7" s="2">
        <f>-B5*B2</f>
        <v>18.329079365999998</v>
      </c>
      <c r="C7" s="2">
        <f t="shared" ref="C7:J7" si="0">-C5*C2</f>
        <v>30.723326770000003</v>
      </c>
      <c r="D7" s="2">
        <f t="shared" si="0"/>
        <v>43.504469037999996</v>
      </c>
      <c r="E7" s="2">
        <f t="shared" si="0"/>
        <v>56.584586279999996</v>
      </c>
      <c r="F7" s="2">
        <f t="shared" si="0"/>
        <v>69.024288120000008</v>
      </c>
      <c r="G7" s="2">
        <f t="shared" si="0"/>
        <v>80.617205580000004</v>
      </c>
      <c r="H7" s="2">
        <f t="shared" si="0"/>
        <v>92.319190079999998</v>
      </c>
      <c r="I7" s="2">
        <f t="shared" si="0"/>
        <v>103.62782632</v>
      </c>
      <c r="J7" s="2">
        <f t="shared" si="0"/>
        <v>121.03965504</v>
      </c>
      <c r="K7" s="23">
        <f>SUM(B7:J7)</f>
        <v>615.76962659399999</v>
      </c>
    </row>
    <row r="8" spans="1:11" ht="18.75" x14ac:dyDescent="0.25">
      <c r="A8" s="3" t="s">
        <v>15</v>
      </c>
      <c r="B8" s="2">
        <f>B5*B2*B2</f>
        <v>6.5358381075663772E-3</v>
      </c>
      <c r="C8" s="2">
        <f t="shared" ref="C8:J8" si="1">C5*C2*C2</f>
        <v>1.8693761789840353E-2</v>
      </c>
      <c r="D8" s="2">
        <f t="shared" si="1"/>
        <v>3.748244992035292E-2</v>
      </c>
      <c r="E8" s="2">
        <f t="shared" si="1"/>
        <v>6.3409819077093588E-2</v>
      </c>
      <c r="F8" s="2">
        <f t="shared" si="1"/>
        <v>9.4354821374277614E-2</v>
      </c>
      <c r="G8" s="2">
        <f t="shared" si="1"/>
        <v>0.12871101191286061</v>
      </c>
      <c r="H8" s="2">
        <f t="shared" si="1"/>
        <v>0.1687890216070656</v>
      </c>
      <c r="I8" s="2">
        <f t="shared" si="1"/>
        <v>0.21267331540000961</v>
      </c>
      <c r="J8" s="2">
        <f t="shared" si="1"/>
        <v>0.2693471235674112</v>
      </c>
      <c r="K8" s="23">
        <f>SUM(B8:J8)</f>
        <v>0.99999716275647788</v>
      </c>
    </row>
    <row r="9" spans="1:11" ht="29.25" customHeight="1" x14ac:dyDescent="0.25">
      <c r="A9" s="16" t="s">
        <v>13</v>
      </c>
      <c r="B9" s="14"/>
      <c r="C9" s="14"/>
      <c r="D9" s="14"/>
      <c r="E9" s="14"/>
      <c r="F9" s="14"/>
      <c r="G9" s="14"/>
      <c r="H9" s="14"/>
      <c r="I9" s="14"/>
      <c r="J9" s="14">
        <f>-J2*K7</f>
        <v>1.3702598346670962</v>
      </c>
    </row>
    <row r="10" spans="1:11" ht="31.5" customHeight="1" x14ac:dyDescent="0.25">
      <c r="A10" s="17" t="s">
        <v>16</v>
      </c>
      <c r="B10" s="18">
        <f>K7*K7/K8</f>
        <v>379173.3088427285</v>
      </c>
    </row>
    <row r="11" spans="1:11" ht="104.25" customHeight="1" thickBot="1" x14ac:dyDescent="0.3"/>
    <row r="12" spans="1:11" ht="63.75" thickBot="1" x14ac:dyDescent="0.3">
      <c r="A12" s="4" t="s">
        <v>11</v>
      </c>
      <c r="B12" s="5" t="s">
        <v>12</v>
      </c>
      <c r="C12" s="6" t="s">
        <v>4</v>
      </c>
      <c r="D12" s="7" t="s">
        <v>5</v>
      </c>
      <c r="E12" s="6" t="s">
        <v>6</v>
      </c>
      <c r="F12" s="8" t="s">
        <v>7</v>
      </c>
      <c r="G12" s="9" t="s">
        <v>8</v>
      </c>
      <c r="H12" s="10" t="s">
        <v>10</v>
      </c>
      <c r="I12" s="9" t="s">
        <v>9</v>
      </c>
      <c r="J12" s="17" t="s">
        <v>17</v>
      </c>
      <c r="K12" s="17" t="s">
        <v>18</v>
      </c>
    </row>
    <row r="13" spans="1:11" ht="30" customHeight="1" x14ac:dyDescent="0.25">
      <c r="A13" s="11">
        <v>5.0000000000000001E-3</v>
      </c>
      <c r="B13" s="12">
        <v>0.02</v>
      </c>
      <c r="C13" s="19">
        <f>A13*$J$9</f>
        <v>6.8512991733354813E-3</v>
      </c>
      <c r="D13" s="19">
        <f>C13+1</f>
        <v>1.0068512991733354</v>
      </c>
      <c r="E13" s="19">
        <f>(1-B13*SQRT(C13/D13))/D13</f>
        <v>0.99155673865783134</v>
      </c>
      <c r="F13" s="20">
        <f>$J$9*((B13/(1+A13))+SQRT(A13/(A13+1)))</f>
        <v>0.12391952912814241</v>
      </c>
      <c r="G13" s="20">
        <f>A13*$B$10</f>
        <v>1895.8665442136426</v>
      </c>
      <c r="H13" s="21">
        <f>G13*E13*E13*$K$13*$K$13</f>
        <v>13964.011829984256</v>
      </c>
      <c r="I13" s="21">
        <f>2*G13*F13*E13*$K$13</f>
        <v>1275.2012671303253</v>
      </c>
      <c r="J13" s="17">
        <v>2.2955999999999999</v>
      </c>
      <c r="K13" s="24">
        <f>2*PI()/J13</f>
        <v>2.7370558055321426</v>
      </c>
    </row>
    <row r="14" spans="1:11" ht="30" customHeight="1" x14ac:dyDescent="0.25">
      <c r="A14" s="12">
        <v>0.15</v>
      </c>
      <c r="B14" s="12">
        <v>0.02</v>
      </c>
      <c r="C14" s="19">
        <f>A14*$J$9</f>
        <v>0.20553897520006442</v>
      </c>
      <c r="D14" s="19">
        <f>C14+1</f>
        <v>1.2055389752000645</v>
      </c>
      <c r="E14" s="19">
        <f>(1-B14*SQRT(C14/D14))/D14</f>
        <v>0.82265426515196938</v>
      </c>
      <c r="F14" s="20">
        <f>$J$9*((B14/(1+A14))+SQRT(A14/(A14+1)))</f>
        <v>0.51871030325698764</v>
      </c>
      <c r="G14" s="20">
        <f>A14*$B$10</f>
        <v>56875.996326409273</v>
      </c>
      <c r="H14" s="21">
        <f>G14*E14*E14*$K$13*$K$13</f>
        <v>288357.35249137064</v>
      </c>
      <c r="I14" s="21">
        <f>2*G14*F14*E14*$K$13</f>
        <v>132857.13831997331</v>
      </c>
    </row>
    <row r="18" spans="3:6" x14ac:dyDescent="0.25">
      <c r="C18" s="27" t="s">
        <v>23</v>
      </c>
      <c r="D18" s="29" t="s">
        <v>8</v>
      </c>
      <c r="E18" s="29" t="s">
        <v>10</v>
      </c>
      <c r="F18" s="29" t="s">
        <v>9</v>
      </c>
    </row>
    <row r="19" spans="3:6" ht="25.5" customHeight="1" x14ac:dyDescent="0.25">
      <c r="C19" s="28"/>
      <c r="D19" s="29"/>
      <c r="E19" s="29"/>
      <c r="F19" s="29"/>
    </row>
    <row r="20" spans="3:6" ht="25.5" customHeight="1" x14ac:dyDescent="0.25">
      <c r="C20" s="25" t="s">
        <v>19</v>
      </c>
      <c r="D20" s="21" t="s">
        <v>20</v>
      </c>
      <c r="E20" s="21" t="s">
        <v>21</v>
      </c>
      <c r="F20" s="21" t="s">
        <v>22</v>
      </c>
    </row>
  </sheetData>
  <mergeCells count="4">
    <mergeCell ref="C18:C19"/>
    <mergeCell ref="D18:D19"/>
    <mergeCell ref="E18:E19"/>
    <mergeCell ref="F18:F19"/>
  </mergeCells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Qurban Alizadeh</dc:creator>
  <cp:lastModifiedBy>Sazesaz</cp:lastModifiedBy>
  <cp:lastPrinted>2021-07-08T15:30:16Z</cp:lastPrinted>
  <dcterms:created xsi:type="dcterms:W3CDTF">2015-06-05T18:17:20Z</dcterms:created>
  <dcterms:modified xsi:type="dcterms:W3CDTF">2021-07-08T22:46:35Z</dcterms:modified>
</cp:coreProperties>
</file>